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приложение 21-23" sheetId="5" r:id="rId1"/>
  </sheets>
  <definedNames>
    <definedName name="OLE_LINK1" localSheetId="0">'приложение 21-23'!$A$10</definedName>
    <definedName name="_xlnm.Print_Titles" localSheetId="0">'приложение 21-23'!$10:$10</definedName>
    <definedName name="_xlnm.Print_Area" localSheetId="0">'приложение 21-23'!$A$1:$E$142</definedName>
  </definedNames>
  <calcPr calcId="125725"/>
</workbook>
</file>

<file path=xl/calcChain.xml><?xml version="1.0" encoding="utf-8"?>
<calcChain xmlns="http://schemas.openxmlformats.org/spreadsheetml/2006/main">
  <c r="E11" i="5"/>
  <c r="D11"/>
  <c r="D14"/>
  <c r="E14"/>
  <c r="D13"/>
  <c r="E13"/>
  <c r="D12"/>
  <c r="E12"/>
  <c r="C14"/>
  <c r="C13"/>
  <c r="C12"/>
  <c r="C11"/>
  <c r="D73"/>
  <c r="E73"/>
  <c r="D72"/>
  <c r="E72"/>
  <c r="C73"/>
  <c r="C72"/>
  <c r="C48"/>
  <c r="C64"/>
  <c r="E99"/>
  <c r="D99"/>
  <c r="C99"/>
  <c r="E95"/>
  <c r="D95"/>
  <c r="C95"/>
  <c r="E91"/>
  <c r="D91"/>
  <c r="C91"/>
  <c r="E87"/>
  <c r="D87"/>
  <c r="C87"/>
  <c r="E83"/>
  <c r="D83"/>
  <c r="C83"/>
  <c r="E75"/>
  <c r="D75"/>
  <c r="C75"/>
  <c r="E82"/>
  <c r="E74" s="1"/>
  <c r="E71" s="1"/>
  <c r="D82"/>
  <c r="D79" s="1"/>
  <c r="C82"/>
  <c r="C74" s="1"/>
  <c r="C104"/>
  <c r="D104"/>
  <c r="E104"/>
  <c r="C105"/>
  <c r="D105"/>
  <c r="E105"/>
  <c r="C67"/>
  <c r="E114"/>
  <c r="E113"/>
  <c r="E112"/>
  <c r="D114"/>
  <c r="D113"/>
  <c r="D112"/>
  <c r="C112"/>
  <c r="C113"/>
  <c r="C114"/>
  <c r="E132"/>
  <c r="E134"/>
  <c r="E133"/>
  <c r="D134"/>
  <c r="D133"/>
  <c r="D132"/>
  <c r="C134"/>
  <c r="C133"/>
  <c r="C132"/>
  <c r="D31"/>
  <c r="C58"/>
  <c r="C50" s="1"/>
  <c r="C49"/>
  <c r="C31"/>
  <c r="C28"/>
  <c r="C18"/>
  <c r="C16"/>
  <c r="E139"/>
  <c r="D139"/>
  <c r="C139"/>
  <c r="E135"/>
  <c r="D135"/>
  <c r="C135"/>
  <c r="E127"/>
  <c r="D127"/>
  <c r="C127"/>
  <c r="E126"/>
  <c r="D126"/>
  <c r="C126"/>
  <c r="E125"/>
  <c r="D125"/>
  <c r="C125"/>
  <c r="E124"/>
  <c r="D124"/>
  <c r="C124"/>
  <c r="E119"/>
  <c r="D119"/>
  <c r="C119"/>
  <c r="E115"/>
  <c r="D115"/>
  <c r="C115"/>
  <c r="E107"/>
  <c r="D107"/>
  <c r="C107"/>
  <c r="E106"/>
  <c r="D106"/>
  <c r="C106"/>
  <c r="E67"/>
  <c r="D67"/>
  <c r="E66"/>
  <c r="D66"/>
  <c r="C66"/>
  <c r="E65"/>
  <c r="D65"/>
  <c r="C65"/>
  <c r="C63" s="1"/>
  <c r="E64"/>
  <c r="D64"/>
  <c r="E59"/>
  <c r="D59"/>
  <c r="C59"/>
  <c r="E51"/>
  <c r="D51"/>
  <c r="C51"/>
  <c r="E55"/>
  <c r="D55"/>
  <c r="C55"/>
  <c r="E50"/>
  <c r="D50"/>
  <c r="E49"/>
  <c r="D49"/>
  <c r="E48"/>
  <c r="E47" s="1"/>
  <c r="D48"/>
  <c r="E43"/>
  <c r="D43"/>
  <c r="C43"/>
  <c r="E39"/>
  <c r="D39"/>
  <c r="C39"/>
  <c r="E35"/>
  <c r="D35"/>
  <c r="C35"/>
  <c r="E31"/>
  <c r="E30"/>
  <c r="D30"/>
  <c r="C30"/>
  <c r="E29"/>
  <c r="D29"/>
  <c r="C29"/>
  <c r="E28"/>
  <c r="D28"/>
  <c r="D23"/>
  <c r="E23"/>
  <c r="C23"/>
  <c r="E19"/>
  <c r="D19"/>
  <c r="C19"/>
  <c r="E18"/>
  <c r="E17"/>
  <c r="D17"/>
  <c r="C17"/>
  <c r="E16"/>
  <c r="D16"/>
  <c r="C71" l="1"/>
  <c r="C79"/>
  <c r="E79"/>
  <c r="D74"/>
  <c r="D71" s="1"/>
  <c r="E27"/>
  <c r="E103"/>
  <c r="C103"/>
  <c r="D103"/>
  <c r="E111"/>
  <c r="E15"/>
  <c r="C111"/>
  <c r="D63"/>
  <c r="C123"/>
  <c r="C131"/>
  <c r="D123"/>
  <c r="D111"/>
  <c r="E131"/>
  <c r="D131"/>
  <c r="E123"/>
  <c r="C47"/>
  <c r="D18"/>
  <c r="D27"/>
  <c r="D47"/>
  <c r="E63"/>
  <c r="C27"/>
  <c r="C15"/>
  <c r="D15" l="1"/>
</calcChain>
</file>

<file path=xl/sharedStrings.xml><?xml version="1.0" encoding="utf-8"?>
<sst xmlns="http://schemas.openxmlformats.org/spreadsheetml/2006/main" count="170" uniqueCount="74">
  <si>
    <t xml:space="preserve">Информация об объёмах бюджетных ассигнований, направляемых </t>
  </si>
  <si>
    <t xml:space="preserve">на государственную поддержку семьи и детей, предусмотренных </t>
  </si>
  <si>
    <t>№ п/п</t>
  </si>
  <si>
    <t xml:space="preserve">Наименование мероприятия </t>
  </si>
  <si>
    <t>бюджет автономного округа</t>
  </si>
  <si>
    <t>федеральный бюджет</t>
  </si>
  <si>
    <t>средства местного бюджета</t>
  </si>
  <si>
    <t>1.1.</t>
  </si>
  <si>
    <t>2.1.</t>
  </si>
  <si>
    <t>3.1.</t>
  </si>
  <si>
    <t xml:space="preserve">в муниципальных программах и непрограммных направлениях </t>
  </si>
  <si>
    <t>Всего, в том числе:</t>
  </si>
  <si>
    <t>2.</t>
  </si>
  <si>
    <t>2.2.</t>
  </si>
  <si>
    <t>4.</t>
  </si>
  <si>
    <t>4.1.</t>
  </si>
  <si>
    <t>3.2.</t>
  </si>
  <si>
    <t>3.3.</t>
  </si>
  <si>
    <t>5.1.</t>
  </si>
  <si>
    <t>Непрограммные направления, всего, в том числе</t>
  </si>
  <si>
    <t>Развитие материально – технической базы учреждений физической культуры и спорта</t>
  </si>
  <si>
    <t>1.2.</t>
  </si>
  <si>
    <t>5.</t>
  </si>
  <si>
    <t>6.1.</t>
  </si>
  <si>
    <t>2.3.</t>
  </si>
  <si>
    <t>7.1.</t>
  </si>
  <si>
    <t>7.2.</t>
  </si>
  <si>
    <t>к письму администрации города Покачи</t>
  </si>
  <si>
    <t>от _______________год №______</t>
  </si>
  <si>
    <t>Содержание учреждений спорта</t>
  </si>
  <si>
    <t>2021 год</t>
  </si>
  <si>
    <t>5.2.</t>
  </si>
  <si>
    <t>8.1.</t>
  </si>
  <si>
    <t>Иные межбюджетные трансферты на реализацию мероприятий по содействию трудоустройству граждан, в рамках основного мероприятия "Содействие улучшению положения на рынке труда не занятых трудовой деятельностью и безработных граждан", подпрограммы "Содействие трудоустройству граждан", государственной программы "Поддержка занятости населения"</t>
  </si>
  <si>
    <t>Иные межбюджетные трансферты на реализацию мероприятий по содействию трудоустройству граждан, в рамках основного мероприятия "Содействие трудоустройству граждан с инвалидностью и их адаптация на рынке труда", подпрограммы "Сопровождение инвалидов, включая инвалидов молодого возраста, при трудоустройстве",  государственной программы "Поддержка занятости населения"</t>
  </si>
  <si>
    <t>Региональный проект "Успех каждого ребенка"</t>
  </si>
  <si>
    <t>2022 год</t>
  </si>
  <si>
    <t>2.4.</t>
  </si>
  <si>
    <t>9.1.</t>
  </si>
  <si>
    <t>9.2.</t>
  </si>
  <si>
    <t>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города Покачи</t>
  </si>
  <si>
    <t>на 2021 год и на плановый период 2022 и 2023 годов</t>
  </si>
  <si>
    <t>Муниципальная программа "Обеспечение условий для развития физической культуры, школьного спорта и массового спорта в городе Покачи"</t>
  </si>
  <si>
    <t>Муниципальная программа "Развитие образования в городе Покачи"</t>
  </si>
  <si>
    <t>Обеспечение реализации основных общеобразовательных программ в образовательных организациях, расположенных на территории города Покачи</t>
  </si>
  <si>
    <t>Обеспечение комплексной безопасности образовательных организаций города Покачи</t>
  </si>
  <si>
    <t>Муниципальная программа "Организация отдыха детей города Покачи в каникулярное время"</t>
  </si>
  <si>
    <t>Региональный проект "Современная школа"</t>
  </si>
  <si>
    <t>Муниципальная программа "Обеспечение жильем молодых семей на территории города Покачи"</t>
  </si>
  <si>
    <t>Предоставление молодым семьям субсидий в виде социальных выплат на приобретение (строительство) жилых помещений в собственность</t>
  </si>
  <si>
    <t>Муниципальная программа "Сохранение и развитие сферы культуры города Покачи"</t>
  </si>
  <si>
    <t>Поддержка, развитие и совершенствование форм художественного образования и художественно - творческой деятельности для различных групп населения</t>
  </si>
  <si>
    <t>Финансовое обеспечение выполнения муниципального задания, иные цели</t>
  </si>
  <si>
    <t>Муниципальная программа "Формирование беспрепятственного доступа инвалидов и других маломобильных групп населения к объектам социальной инфраструктуры муниципального образования город Покачи"</t>
  </si>
  <si>
    <t>2023 год</t>
  </si>
  <si>
    <t>Организация работы малозатратных форм отдыха детей в каникулярное время</t>
  </si>
  <si>
    <t xml:space="preserve">Организация работы городских лагерей различных типов в каникулярное время </t>
  </si>
  <si>
    <t>Организация отдыха, оздоровления детей города Покачи за пределами</t>
  </si>
  <si>
    <t>Муниципальная программа "Реализация молодежной политики на территории города Покачи"</t>
  </si>
  <si>
    <t>Муниципальная программа "Реализация отдельных госудаственных полномочий в сфере опеки и попечительства в городе Покачи"</t>
  </si>
  <si>
    <t>Организация, проведение и участие в мероприятиях различных уровней, направленных на укрепление института молодой семьи, гражданско-патриотическое воспитание, развитие творческого, интеллектуального и спортивного потенциала молодежи</t>
  </si>
  <si>
    <t>Предоставление государственных услуг в сфере опеки и попечительства и исполнение переданных отдельных государственных полномочий по осуществлению деятельности по опеке и попечительству</t>
  </si>
  <si>
    <t>Предоставление дополнительных гарантий и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</si>
  <si>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Развитие библиотечного дела</t>
  </si>
  <si>
    <t>Проведение различных городских мероприятий, реализация творческих проектов, демонстрация творческих достижений в мероприятиях различных уровней</t>
  </si>
  <si>
    <t>5.3.</t>
  </si>
  <si>
    <t>5.4.</t>
  </si>
  <si>
    <t>5.5.</t>
  </si>
  <si>
    <t>Cоздание сводных библиотечно-информационных ресурсов</t>
  </si>
  <si>
    <t xml:space="preserve">Развитие музейного дела </t>
  </si>
  <si>
    <t>5.6.</t>
  </si>
  <si>
    <t>5.7.</t>
  </si>
  <si>
    <t>Пополнение музейного фонда произведениями народных промыслов по заявкам музея</t>
  </si>
  <si>
    <t>Приложение 14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</si>
</sst>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2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164" fontId="4" fillId="0" borderId="0" applyFont="0" applyFill="0" applyBorder="0" applyAlignment="0" applyProtection="0"/>
  </cellStyleXfs>
  <cellXfs count="84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4" fontId="7" fillId="0" borderId="1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9" fillId="0" borderId="0" xfId="0" applyFont="1" applyFill="1" applyAlignment="1">
      <alignment horizontal="center"/>
    </xf>
    <xf numFmtId="49" fontId="8" fillId="0" borderId="0" xfId="0" applyNumberFormat="1" applyFont="1" applyFill="1"/>
    <xf numFmtId="4" fontId="8" fillId="0" borderId="0" xfId="0" applyNumberFormat="1" applyFont="1" applyFill="1"/>
    <xf numFmtId="0" fontId="10" fillId="0" borderId="0" xfId="0" applyFont="1" applyFill="1"/>
    <xf numFmtId="49" fontId="10" fillId="0" borderId="0" xfId="0" applyNumberFormat="1" applyFont="1" applyFill="1"/>
    <xf numFmtId="0" fontId="11" fillId="0" borderId="8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1" fillId="0" borderId="3" xfId="1" applyNumberFormat="1" applyFont="1" applyFill="1" applyBorder="1" applyAlignment="1" applyProtection="1">
      <alignment horizontal="left" vertical="top" wrapText="1"/>
      <protection hidden="1"/>
    </xf>
    <xf numFmtId="4" fontId="3" fillId="0" borderId="1" xfId="0" applyNumberFormat="1" applyFont="1" applyFill="1" applyBorder="1" applyAlignment="1">
      <alignment horizontal="center"/>
    </xf>
    <xf numFmtId="4" fontId="3" fillId="0" borderId="9" xfId="0" applyNumberFormat="1" applyFont="1" applyFill="1" applyBorder="1" applyAlignment="1">
      <alignment horizontal="center"/>
    </xf>
    <xf numFmtId="4" fontId="11" fillId="0" borderId="9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/>
    </xf>
    <xf numFmtId="4" fontId="11" fillId="0" borderId="9" xfId="0" applyNumberFormat="1" applyFont="1" applyFill="1" applyBorder="1" applyAlignment="1">
      <alignment horizontal="center" vertical="center"/>
    </xf>
    <xf numFmtId="4" fontId="3" fillId="0" borderId="11" xfId="0" applyNumberFormat="1" applyFont="1" applyFill="1" applyBorder="1" applyAlignment="1">
      <alignment horizontal="center"/>
    </xf>
    <xf numFmtId="4" fontId="3" fillId="0" borderId="12" xfId="0" applyNumberFormat="1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center" wrapText="1"/>
    </xf>
    <xf numFmtId="4" fontId="11" fillId="0" borderId="6" xfId="0" applyNumberFormat="1" applyFont="1" applyFill="1" applyBorder="1" applyAlignment="1">
      <alignment horizontal="center" vertical="center"/>
    </xf>
    <xf numFmtId="4" fontId="11" fillId="0" borderId="6" xfId="0" applyNumberFormat="1" applyFont="1" applyFill="1" applyBorder="1" applyAlignment="1">
      <alignment horizontal="center" vertical="center" wrapText="1"/>
    </xf>
    <xf numFmtId="4" fontId="11" fillId="0" borderId="7" xfId="0" applyNumberFormat="1" applyFont="1" applyFill="1" applyBorder="1" applyAlignment="1">
      <alignment horizontal="center" vertical="center" wrapText="1"/>
    </xf>
    <xf numFmtId="4" fontId="11" fillId="0" borderId="1" xfId="1" applyNumberFormat="1" applyFont="1" applyFill="1" applyBorder="1" applyAlignment="1" applyProtection="1">
      <alignment horizontal="center"/>
      <protection hidden="1"/>
    </xf>
    <xf numFmtId="4" fontId="11" fillId="0" borderId="9" xfId="1" applyNumberFormat="1" applyFont="1" applyFill="1" applyBorder="1" applyAlignment="1" applyProtection="1">
      <alignment horizontal="center"/>
      <protection hidden="1"/>
    </xf>
    <xf numFmtId="4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" fontId="3" fillId="0" borderId="11" xfId="2" applyNumberFormat="1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/>
    </xf>
    <xf numFmtId="4" fontId="3" fillId="0" borderId="11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 wrapText="1"/>
    </xf>
    <xf numFmtId="16" fontId="3" fillId="0" borderId="8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 wrapText="1"/>
    </xf>
    <xf numFmtId="4" fontId="11" fillId="0" borderId="11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15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1" xfId="0" applyFont="1" applyFill="1" applyBorder="1" applyAlignment="1">
      <alignment vertical="center" wrapText="1"/>
    </xf>
    <xf numFmtId="0" fontId="11" fillId="0" borderId="13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11" fillId="0" borderId="8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6" fillId="0" borderId="8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2"/>
  <sheetViews>
    <sheetView tabSelected="1" view="pageBreakPreview" topLeftCell="A70" zoomScale="85" zoomScaleNormal="100" zoomScaleSheetLayoutView="85" workbookViewId="0">
      <selection activeCell="F70" sqref="F1:G1048576"/>
    </sheetView>
  </sheetViews>
  <sheetFormatPr defaultRowHeight="15"/>
  <cols>
    <col min="1" max="1" width="12.7109375" style="17" customWidth="1"/>
    <col min="2" max="2" width="59.140625" style="17" customWidth="1"/>
    <col min="3" max="5" width="19.85546875" style="18" customWidth="1"/>
    <col min="6" max="6" width="13.5703125" style="19" bestFit="1" customWidth="1"/>
    <col min="7" max="7" width="14.5703125" style="17" customWidth="1"/>
    <col min="8" max="8" width="15.28515625" style="17" customWidth="1"/>
    <col min="9" max="16384" width="9.140625" style="17"/>
  </cols>
  <sheetData>
    <row r="1" spans="1:8" ht="15.75">
      <c r="D1" s="61" t="s">
        <v>73</v>
      </c>
    </row>
    <row r="2" spans="1:8" ht="15" customHeight="1">
      <c r="D2" s="79" t="s">
        <v>27</v>
      </c>
      <c r="E2" s="79"/>
    </row>
    <row r="3" spans="1:8" ht="15" customHeight="1">
      <c r="D3" s="79" t="s">
        <v>28</v>
      </c>
      <c r="E3" s="79"/>
    </row>
    <row r="5" spans="1:8" ht="18.75">
      <c r="A5" s="78" t="s">
        <v>0</v>
      </c>
      <c r="B5" s="78"/>
      <c r="C5" s="78"/>
      <c r="D5" s="78"/>
      <c r="E5" s="78"/>
    </row>
    <row r="6" spans="1:8" ht="18.75">
      <c r="A6" s="78" t="s">
        <v>1</v>
      </c>
      <c r="B6" s="78"/>
      <c r="C6" s="78"/>
      <c r="D6" s="78"/>
      <c r="E6" s="78"/>
    </row>
    <row r="7" spans="1:8" ht="18.75">
      <c r="A7" s="78" t="s">
        <v>10</v>
      </c>
      <c r="B7" s="78"/>
      <c r="C7" s="78"/>
      <c r="D7" s="78"/>
      <c r="E7" s="78"/>
    </row>
    <row r="8" spans="1:8" ht="18.75">
      <c r="A8" s="78" t="s">
        <v>41</v>
      </c>
      <c r="B8" s="78"/>
      <c r="C8" s="78"/>
      <c r="D8" s="78"/>
      <c r="E8" s="78"/>
    </row>
    <row r="9" spans="1:8" ht="15.75" thickBot="1"/>
    <row r="10" spans="1:8" ht="54" customHeight="1">
      <c r="A10" s="6" t="s">
        <v>2</v>
      </c>
      <c r="B10" s="7" t="s">
        <v>3</v>
      </c>
      <c r="C10" s="8" t="s">
        <v>30</v>
      </c>
      <c r="D10" s="8" t="s">
        <v>36</v>
      </c>
      <c r="E10" s="9" t="s">
        <v>54</v>
      </c>
    </row>
    <row r="11" spans="1:8" ht="22.5" customHeight="1">
      <c r="A11" s="80" t="s">
        <v>11</v>
      </c>
      <c r="B11" s="81"/>
      <c r="C11" s="11">
        <f>C12+C13+C14</f>
        <v>962103461.01999998</v>
      </c>
      <c r="D11" s="11">
        <f>D12+D13+D14</f>
        <v>879626289.47000003</v>
      </c>
      <c r="E11" s="12">
        <f>E12+E13+E14</f>
        <v>853463105.88999999</v>
      </c>
      <c r="G11" s="20"/>
      <c r="H11" s="20"/>
    </row>
    <row r="12" spans="1:8" s="21" customFormat="1" ht="13.5" customHeight="1">
      <c r="A12" s="80" t="s">
        <v>4</v>
      </c>
      <c r="B12" s="81"/>
      <c r="C12" s="11">
        <f>C16+C28+C48+C64+C72+C104+C112+C124+C132</f>
        <v>619947800</v>
      </c>
      <c r="D12" s="11">
        <f t="shared" ref="D12:E12" si="0">D16+D28+D48+D64+D72+D104+D112+D124+D132</f>
        <v>606014700</v>
      </c>
      <c r="E12" s="11">
        <f t="shared" si="0"/>
        <v>621384300</v>
      </c>
      <c r="F12" s="19"/>
      <c r="G12" s="20"/>
      <c r="H12" s="20"/>
    </row>
    <row r="13" spans="1:8" s="21" customFormat="1" ht="13.5" customHeight="1">
      <c r="A13" s="80" t="s">
        <v>5</v>
      </c>
      <c r="B13" s="81"/>
      <c r="C13" s="11">
        <f>C17+C29+C49+C65+C73+C105+C113+C125+C133</f>
        <v>372800</v>
      </c>
      <c r="D13" s="11">
        <f t="shared" ref="D13:E13" si="1">D17+D29+D49+D65+D73+D105+D113+D125+D133</f>
        <v>551400</v>
      </c>
      <c r="E13" s="11">
        <f t="shared" si="1"/>
        <v>529200</v>
      </c>
      <c r="F13" s="19"/>
      <c r="G13" s="20"/>
      <c r="H13" s="20"/>
    </row>
    <row r="14" spans="1:8" s="21" customFormat="1" ht="13.5" customHeight="1" thickBot="1">
      <c r="A14" s="82" t="s">
        <v>6</v>
      </c>
      <c r="B14" s="83"/>
      <c r="C14" s="13">
        <f>C18+C30+C50+C66+C74+C106+C114+C126+C134</f>
        <v>341782861.01999998</v>
      </c>
      <c r="D14" s="13">
        <f t="shared" ref="D14:E14" si="2">D18+D30+D50+D66+D74+D106+D114+D126+D134</f>
        <v>273060189.47000003</v>
      </c>
      <c r="E14" s="13">
        <f t="shared" si="2"/>
        <v>231549605.89000002</v>
      </c>
      <c r="F14" s="19"/>
      <c r="G14" s="20"/>
      <c r="H14" s="20"/>
    </row>
    <row r="15" spans="1:8" ht="47.25">
      <c r="A15" s="14">
        <v>1</v>
      </c>
      <c r="B15" s="47" t="s">
        <v>42</v>
      </c>
      <c r="C15" s="15">
        <f>C16+C17+C18</f>
        <v>121439872.11</v>
      </c>
      <c r="D15" s="15">
        <f>D16+D17+D18</f>
        <v>88547600</v>
      </c>
      <c r="E15" s="16">
        <f>E16+E17+E18</f>
        <v>131499284.84</v>
      </c>
      <c r="G15" s="20"/>
      <c r="H15" s="20"/>
    </row>
    <row r="16" spans="1:8" ht="15.75">
      <c r="A16" s="67" t="s">
        <v>4</v>
      </c>
      <c r="B16" s="62"/>
      <c r="C16" s="1">
        <f>C20+C24</f>
        <v>2988100</v>
      </c>
      <c r="D16" s="1">
        <f>D20+D24</f>
        <v>620700</v>
      </c>
      <c r="E16" s="3">
        <f>E20+E24</f>
        <v>920000</v>
      </c>
    </row>
    <row r="17" spans="1:6" ht="15.75">
      <c r="A17" s="67" t="s">
        <v>5</v>
      </c>
      <c r="B17" s="62"/>
      <c r="C17" s="1">
        <f t="shared" ref="C17:E18" si="3">C21+C25</f>
        <v>0</v>
      </c>
      <c r="D17" s="1">
        <f t="shared" si="3"/>
        <v>0</v>
      </c>
      <c r="E17" s="3">
        <f t="shared" si="3"/>
        <v>0</v>
      </c>
    </row>
    <row r="18" spans="1:6" ht="15.75">
      <c r="A18" s="67" t="s">
        <v>6</v>
      </c>
      <c r="B18" s="62"/>
      <c r="C18" s="1">
        <f>C22+C26</f>
        <v>118451772.11</v>
      </c>
      <c r="D18" s="1">
        <f t="shared" si="3"/>
        <v>87926900</v>
      </c>
      <c r="E18" s="3">
        <f t="shared" si="3"/>
        <v>130579284.84</v>
      </c>
    </row>
    <row r="19" spans="1:6" ht="15.75">
      <c r="A19" s="10" t="s">
        <v>7</v>
      </c>
      <c r="B19" s="42" t="s">
        <v>29</v>
      </c>
      <c r="C19" s="1">
        <f>C20+C21+C22</f>
        <v>118294503.69</v>
      </c>
      <c r="D19" s="1">
        <f>D20+D21+D22</f>
        <v>87894231.579999998</v>
      </c>
      <c r="E19" s="3">
        <f>E20+E21+E22</f>
        <v>130530863.79000001</v>
      </c>
    </row>
    <row r="20" spans="1:6" s="21" customFormat="1" ht="17.25" customHeight="1">
      <c r="A20" s="67" t="s">
        <v>4</v>
      </c>
      <c r="B20" s="62"/>
      <c r="C20" s="1">
        <v>0</v>
      </c>
      <c r="D20" s="1">
        <v>0</v>
      </c>
      <c r="E20" s="3">
        <v>0</v>
      </c>
      <c r="F20" s="22"/>
    </row>
    <row r="21" spans="1:6" s="21" customFormat="1" ht="17.25" customHeight="1">
      <c r="A21" s="67" t="s">
        <v>5</v>
      </c>
      <c r="B21" s="62"/>
      <c r="C21" s="1">
        <v>0</v>
      </c>
      <c r="D21" s="1">
        <v>0</v>
      </c>
      <c r="E21" s="3">
        <v>0</v>
      </c>
      <c r="F21" s="22"/>
    </row>
    <row r="22" spans="1:6" s="21" customFormat="1" ht="17.25" customHeight="1">
      <c r="A22" s="67" t="s">
        <v>6</v>
      </c>
      <c r="B22" s="62"/>
      <c r="C22" s="1">
        <v>118294503.69</v>
      </c>
      <c r="D22" s="1">
        <v>87894231.579999998</v>
      </c>
      <c r="E22" s="3">
        <v>130530863.79000001</v>
      </c>
      <c r="F22" s="22"/>
    </row>
    <row r="23" spans="1:6" ht="31.5">
      <c r="A23" s="10" t="s">
        <v>21</v>
      </c>
      <c r="B23" s="42" t="s">
        <v>20</v>
      </c>
      <c r="C23" s="1">
        <f>C24+C25+C26</f>
        <v>3145368.42</v>
      </c>
      <c r="D23" s="1">
        <f>D24+D25+D26</f>
        <v>653368.42000000004</v>
      </c>
      <c r="E23" s="3">
        <f>E24+E25+E26</f>
        <v>968421.05</v>
      </c>
    </row>
    <row r="24" spans="1:6" s="21" customFormat="1" ht="15" customHeight="1">
      <c r="A24" s="67" t="s">
        <v>4</v>
      </c>
      <c r="B24" s="62"/>
      <c r="C24" s="48">
        <v>2988100</v>
      </c>
      <c r="D24" s="48">
        <v>620700</v>
      </c>
      <c r="E24" s="49">
        <v>920000</v>
      </c>
      <c r="F24" s="22"/>
    </row>
    <row r="25" spans="1:6" s="21" customFormat="1" ht="15" customHeight="1">
      <c r="A25" s="67" t="s">
        <v>5</v>
      </c>
      <c r="B25" s="62"/>
      <c r="C25" s="1">
        <v>0</v>
      </c>
      <c r="D25" s="1">
        <v>0</v>
      </c>
      <c r="E25" s="3">
        <v>0</v>
      </c>
      <c r="F25" s="22"/>
    </row>
    <row r="26" spans="1:6" s="21" customFormat="1" ht="15" customHeight="1" thickBot="1">
      <c r="A26" s="72" t="s">
        <v>6</v>
      </c>
      <c r="B26" s="73"/>
      <c r="C26" s="50">
        <v>157268.42000000001</v>
      </c>
      <c r="D26" s="50">
        <v>32668.42</v>
      </c>
      <c r="E26" s="50">
        <v>48421.05</v>
      </c>
      <c r="F26" s="22"/>
    </row>
    <row r="27" spans="1:6" ht="48" customHeight="1">
      <c r="A27" s="14" t="s">
        <v>12</v>
      </c>
      <c r="B27" s="51" t="s">
        <v>43</v>
      </c>
      <c r="C27" s="15">
        <f>C28+C29+C30</f>
        <v>679139779.13999999</v>
      </c>
      <c r="D27" s="15">
        <f>D28+D29+D30</f>
        <v>656230300</v>
      </c>
      <c r="E27" s="16">
        <f>E28+E29+E30</f>
        <v>628257200</v>
      </c>
    </row>
    <row r="28" spans="1:6" ht="15" customHeight="1">
      <c r="A28" s="65" t="s">
        <v>4</v>
      </c>
      <c r="B28" s="66"/>
      <c r="C28" s="1">
        <f>C32+C36+C40+C44</f>
        <v>580600000</v>
      </c>
      <c r="D28" s="1">
        <f t="shared" ref="D28:E28" si="4">D32+D36+D40+D44</f>
        <v>568550800</v>
      </c>
      <c r="E28" s="3">
        <f t="shared" si="4"/>
        <v>580599900</v>
      </c>
    </row>
    <row r="29" spans="1:6" ht="15" customHeight="1">
      <c r="A29" s="65" t="s">
        <v>5</v>
      </c>
      <c r="B29" s="66"/>
      <c r="C29" s="1">
        <f t="shared" ref="C29:E30" si="5">C33+C37+C41+C45</f>
        <v>0</v>
      </c>
      <c r="D29" s="1">
        <f t="shared" si="5"/>
        <v>0</v>
      </c>
      <c r="E29" s="3">
        <f t="shared" si="5"/>
        <v>0</v>
      </c>
    </row>
    <row r="30" spans="1:6" ht="15" customHeight="1">
      <c r="A30" s="65" t="s">
        <v>6</v>
      </c>
      <c r="B30" s="66"/>
      <c r="C30" s="1">
        <f t="shared" si="5"/>
        <v>98539779.140000001</v>
      </c>
      <c r="D30" s="1">
        <f t="shared" si="5"/>
        <v>87679500</v>
      </c>
      <c r="E30" s="3">
        <f t="shared" si="5"/>
        <v>47657300</v>
      </c>
    </row>
    <row r="31" spans="1:6" ht="54" customHeight="1">
      <c r="A31" s="52" t="s">
        <v>8</v>
      </c>
      <c r="B31" s="42" t="s">
        <v>44</v>
      </c>
      <c r="C31" s="1">
        <f>C32+C33+C34</f>
        <v>674523929.13999999</v>
      </c>
      <c r="D31" s="1">
        <f>D32+D33+D34</f>
        <v>656230300</v>
      </c>
      <c r="E31" s="3">
        <f>E32+E33+E34</f>
        <v>628257200</v>
      </c>
    </row>
    <row r="32" spans="1:6" ht="15.75">
      <c r="A32" s="67" t="s">
        <v>4</v>
      </c>
      <c r="B32" s="62"/>
      <c r="C32" s="1">
        <v>580600000</v>
      </c>
      <c r="D32" s="1">
        <v>568550800</v>
      </c>
      <c r="E32" s="3">
        <v>580599900</v>
      </c>
    </row>
    <row r="33" spans="1:6" ht="15.75">
      <c r="A33" s="67" t="s">
        <v>5</v>
      </c>
      <c r="B33" s="62"/>
      <c r="C33" s="1">
        <v>0</v>
      </c>
      <c r="D33" s="1">
        <v>0</v>
      </c>
      <c r="E33" s="3">
        <v>0</v>
      </c>
    </row>
    <row r="34" spans="1:6" ht="15.75">
      <c r="A34" s="67" t="s">
        <v>6</v>
      </c>
      <c r="B34" s="62"/>
      <c r="C34" s="1">
        <v>93923929.140000001</v>
      </c>
      <c r="D34" s="1">
        <v>87679500</v>
      </c>
      <c r="E34" s="3">
        <v>47657300</v>
      </c>
    </row>
    <row r="35" spans="1:6" ht="27.75" customHeight="1">
      <c r="A35" s="10" t="s">
        <v>13</v>
      </c>
      <c r="B35" s="42" t="s">
        <v>35</v>
      </c>
      <c r="C35" s="1">
        <f>C36+C37+C38</f>
        <v>150000</v>
      </c>
      <c r="D35" s="1">
        <f>D36+D37+D38</f>
        <v>0</v>
      </c>
      <c r="E35" s="3">
        <f>E36+E37+E38</f>
        <v>0</v>
      </c>
    </row>
    <row r="36" spans="1:6" ht="15.75">
      <c r="A36" s="67" t="s">
        <v>4</v>
      </c>
      <c r="B36" s="62"/>
      <c r="C36" s="1">
        <v>0</v>
      </c>
      <c r="D36" s="1">
        <v>0</v>
      </c>
      <c r="E36" s="3">
        <v>0</v>
      </c>
    </row>
    <row r="37" spans="1:6" ht="16.5" customHeight="1">
      <c r="A37" s="67" t="s">
        <v>5</v>
      </c>
      <c r="B37" s="62"/>
      <c r="C37" s="1">
        <v>0</v>
      </c>
      <c r="D37" s="1">
        <v>0</v>
      </c>
      <c r="E37" s="3">
        <v>0</v>
      </c>
    </row>
    <row r="38" spans="1:6" ht="16.5" customHeight="1">
      <c r="A38" s="67" t="s">
        <v>6</v>
      </c>
      <c r="B38" s="62"/>
      <c r="C38" s="53">
        <v>150000</v>
      </c>
      <c r="D38" s="1">
        <v>0</v>
      </c>
      <c r="E38" s="3">
        <v>0</v>
      </c>
    </row>
    <row r="39" spans="1:6" ht="31.5">
      <c r="A39" s="10" t="s">
        <v>24</v>
      </c>
      <c r="B39" s="42" t="s">
        <v>45</v>
      </c>
      <c r="C39" s="1">
        <f>C40+C41+C42</f>
        <v>4095400</v>
      </c>
      <c r="D39" s="1">
        <f>D40+D41+D42</f>
        <v>0</v>
      </c>
      <c r="E39" s="3">
        <f>E40+E41+E42</f>
        <v>0</v>
      </c>
    </row>
    <row r="40" spans="1:6" ht="15.75">
      <c r="A40" s="67" t="s">
        <v>4</v>
      </c>
      <c r="B40" s="62"/>
      <c r="C40" s="1">
        <v>0</v>
      </c>
      <c r="D40" s="1">
        <v>0</v>
      </c>
      <c r="E40" s="3">
        <v>0</v>
      </c>
    </row>
    <row r="41" spans="1:6" ht="16.5" customHeight="1">
      <c r="A41" s="67" t="s">
        <v>5</v>
      </c>
      <c r="B41" s="62"/>
      <c r="C41" s="1">
        <v>0</v>
      </c>
      <c r="D41" s="1">
        <v>0</v>
      </c>
      <c r="E41" s="3">
        <v>0</v>
      </c>
    </row>
    <row r="42" spans="1:6" ht="16.5" customHeight="1">
      <c r="A42" s="70" t="s">
        <v>6</v>
      </c>
      <c r="B42" s="71"/>
      <c r="C42" s="44">
        <v>4095400</v>
      </c>
      <c r="D42" s="44">
        <v>0</v>
      </c>
      <c r="E42" s="45">
        <v>0</v>
      </c>
    </row>
    <row r="43" spans="1:6" ht="15.75">
      <c r="A43" s="54" t="s">
        <v>37</v>
      </c>
      <c r="B43" s="42" t="s">
        <v>47</v>
      </c>
      <c r="C43" s="1">
        <f>C44+C45+C46</f>
        <v>370450</v>
      </c>
      <c r="D43" s="1">
        <f t="shared" ref="D43:E43" si="6">D44+D45+D46</f>
        <v>0</v>
      </c>
      <c r="E43" s="3">
        <f t="shared" si="6"/>
        <v>0</v>
      </c>
    </row>
    <row r="44" spans="1:6" ht="15.75">
      <c r="A44" s="67" t="s">
        <v>4</v>
      </c>
      <c r="B44" s="62"/>
      <c r="C44" s="1">
        <v>0</v>
      </c>
      <c r="D44" s="1">
        <v>0</v>
      </c>
      <c r="E44" s="3">
        <v>0</v>
      </c>
    </row>
    <row r="45" spans="1:6" ht="15.75">
      <c r="A45" s="67" t="s">
        <v>5</v>
      </c>
      <c r="B45" s="62"/>
      <c r="C45" s="1">
        <v>0</v>
      </c>
      <c r="D45" s="1">
        <v>0</v>
      </c>
      <c r="E45" s="3">
        <v>0</v>
      </c>
    </row>
    <row r="46" spans="1:6" ht="16.5" thickBot="1">
      <c r="A46" s="72" t="s">
        <v>6</v>
      </c>
      <c r="B46" s="73"/>
      <c r="C46" s="55">
        <v>370450</v>
      </c>
      <c r="D46" s="4">
        <v>0</v>
      </c>
      <c r="E46" s="5">
        <v>0</v>
      </c>
    </row>
    <row r="47" spans="1:6" ht="47.25" customHeight="1">
      <c r="A47" s="14">
        <v>3</v>
      </c>
      <c r="B47" s="51" t="s">
        <v>46</v>
      </c>
      <c r="C47" s="15">
        <f>C48+C49+C50</f>
        <v>16617325.91</v>
      </c>
      <c r="D47" s="15">
        <f>D48+D49+D50</f>
        <v>14533800</v>
      </c>
      <c r="E47" s="16">
        <f>E48+E49+E50</f>
        <v>12202900</v>
      </c>
    </row>
    <row r="48" spans="1:6" s="21" customFormat="1" ht="15" customHeight="1">
      <c r="A48" s="67" t="s">
        <v>4</v>
      </c>
      <c r="B48" s="62"/>
      <c r="C48" s="1">
        <f>C56+C52+C60</f>
        <v>9427200</v>
      </c>
      <c r="D48" s="1">
        <f t="shared" ref="C48:E50" si="7">D56+D52+D60</f>
        <v>9427200</v>
      </c>
      <c r="E48" s="3">
        <f t="shared" si="7"/>
        <v>9427200</v>
      </c>
      <c r="F48" s="22"/>
    </row>
    <row r="49" spans="1:6" s="21" customFormat="1" ht="15" customHeight="1">
      <c r="A49" s="67" t="s">
        <v>5</v>
      </c>
      <c r="B49" s="62"/>
      <c r="C49" s="1">
        <f t="shared" si="7"/>
        <v>0</v>
      </c>
      <c r="D49" s="1">
        <f t="shared" si="7"/>
        <v>0</v>
      </c>
      <c r="E49" s="3">
        <f t="shared" si="7"/>
        <v>0</v>
      </c>
      <c r="F49" s="22"/>
    </row>
    <row r="50" spans="1:6" s="21" customFormat="1" ht="15" customHeight="1">
      <c r="A50" s="67" t="s">
        <v>6</v>
      </c>
      <c r="B50" s="62"/>
      <c r="C50" s="1">
        <f t="shared" si="7"/>
        <v>7190125.9100000001</v>
      </c>
      <c r="D50" s="1">
        <f t="shared" si="7"/>
        <v>5106600</v>
      </c>
      <c r="E50" s="3">
        <f t="shared" si="7"/>
        <v>2775700</v>
      </c>
      <c r="F50" s="22"/>
    </row>
    <row r="51" spans="1:6" ht="31.5">
      <c r="A51" s="56" t="s">
        <v>9</v>
      </c>
      <c r="B51" s="57" t="s">
        <v>55</v>
      </c>
      <c r="C51" s="1">
        <f>C52+C53+C54</f>
        <v>944644.97</v>
      </c>
      <c r="D51" s="1">
        <f>D52+D53+D54</f>
        <v>308275.08</v>
      </c>
      <c r="E51" s="3">
        <f>E52+E53+E54</f>
        <v>0</v>
      </c>
    </row>
    <row r="52" spans="1:6" ht="15" customHeight="1">
      <c r="A52" s="74" t="s">
        <v>4</v>
      </c>
      <c r="B52" s="75"/>
      <c r="C52" s="1">
        <v>0</v>
      </c>
      <c r="D52" s="1">
        <v>0</v>
      </c>
      <c r="E52" s="3">
        <v>0</v>
      </c>
    </row>
    <row r="53" spans="1:6" ht="15" customHeight="1">
      <c r="A53" s="67" t="s">
        <v>5</v>
      </c>
      <c r="B53" s="62"/>
      <c r="C53" s="1">
        <v>0</v>
      </c>
      <c r="D53" s="1">
        <v>0</v>
      </c>
      <c r="E53" s="3">
        <v>0</v>
      </c>
    </row>
    <row r="54" spans="1:6" ht="15.75">
      <c r="A54" s="74" t="s">
        <v>6</v>
      </c>
      <c r="B54" s="75"/>
      <c r="C54" s="1">
        <v>944644.97</v>
      </c>
      <c r="D54" s="1">
        <v>308275.08</v>
      </c>
      <c r="E54" s="3">
        <v>0</v>
      </c>
    </row>
    <row r="55" spans="1:6" s="21" customFormat="1" ht="33" customHeight="1">
      <c r="A55" s="10" t="s">
        <v>16</v>
      </c>
      <c r="B55" s="42" t="s">
        <v>56</v>
      </c>
      <c r="C55" s="1">
        <f>C56+C57+C58</f>
        <v>10094919.66</v>
      </c>
      <c r="D55" s="1">
        <f>D56+D57+D58</f>
        <v>8759744.2800000012</v>
      </c>
      <c r="E55" s="3">
        <f>E56+E57+E58</f>
        <v>6737119.3599999994</v>
      </c>
      <c r="F55" s="22"/>
    </row>
    <row r="56" spans="1:6" s="21" customFormat="1" ht="15.75">
      <c r="A56" s="74" t="s">
        <v>4</v>
      </c>
      <c r="B56" s="75"/>
      <c r="C56" s="1">
        <v>4073400</v>
      </c>
      <c r="D56" s="1">
        <v>4073400</v>
      </c>
      <c r="E56" s="3">
        <v>4073400</v>
      </c>
      <c r="F56" s="22"/>
    </row>
    <row r="57" spans="1:6" s="21" customFormat="1" ht="15.75">
      <c r="A57" s="67" t="s">
        <v>5</v>
      </c>
      <c r="B57" s="62"/>
      <c r="C57" s="1">
        <v>0</v>
      </c>
      <c r="D57" s="1">
        <v>0</v>
      </c>
      <c r="E57" s="3">
        <v>0</v>
      </c>
      <c r="F57" s="22"/>
    </row>
    <row r="58" spans="1:6" ht="15.75">
      <c r="A58" s="74" t="s">
        <v>6</v>
      </c>
      <c r="B58" s="75"/>
      <c r="C58" s="1">
        <f>5302684.37+718835.29</f>
        <v>6021519.6600000001</v>
      </c>
      <c r="D58" s="1">
        <v>4686344.28</v>
      </c>
      <c r="E58" s="3">
        <v>2663719.36</v>
      </c>
    </row>
    <row r="59" spans="1:6" ht="31.5">
      <c r="A59" s="56" t="s">
        <v>17</v>
      </c>
      <c r="B59" s="57" t="s">
        <v>57</v>
      </c>
      <c r="C59" s="1">
        <f>C60+C61+C62</f>
        <v>5577761.2800000003</v>
      </c>
      <c r="D59" s="1">
        <f>D60+D61+D62</f>
        <v>5465780.6399999997</v>
      </c>
      <c r="E59" s="3">
        <f>E60+E61+E62</f>
        <v>5465780.6399999997</v>
      </c>
    </row>
    <row r="60" spans="1:6" ht="15.75">
      <c r="A60" s="74" t="s">
        <v>4</v>
      </c>
      <c r="B60" s="75"/>
      <c r="C60" s="1">
        <v>5353800</v>
      </c>
      <c r="D60" s="1">
        <v>5353800</v>
      </c>
      <c r="E60" s="3">
        <v>5353800</v>
      </c>
    </row>
    <row r="61" spans="1:6" ht="15.75">
      <c r="A61" s="67" t="s">
        <v>5</v>
      </c>
      <c r="B61" s="62"/>
      <c r="C61" s="1">
        <v>0</v>
      </c>
      <c r="D61" s="1">
        <v>0</v>
      </c>
      <c r="E61" s="3">
        <v>0</v>
      </c>
    </row>
    <row r="62" spans="1:6" ht="16.5" thickBot="1">
      <c r="A62" s="76" t="s">
        <v>6</v>
      </c>
      <c r="B62" s="77"/>
      <c r="C62" s="4">
        <v>223961.28</v>
      </c>
      <c r="D62" s="4">
        <v>111980.64</v>
      </c>
      <c r="E62" s="5">
        <v>111980.64</v>
      </c>
    </row>
    <row r="63" spans="1:6" ht="51" customHeight="1">
      <c r="A63" s="14" t="s">
        <v>14</v>
      </c>
      <c r="B63" s="51" t="s">
        <v>48</v>
      </c>
      <c r="C63" s="15">
        <f>C64+C65+C66</f>
        <v>10083789.470000001</v>
      </c>
      <c r="D63" s="15">
        <f>D64+D65+D66</f>
        <v>10271789.470000001</v>
      </c>
      <c r="E63" s="16">
        <f>E64+E65+E66</f>
        <v>10248421.050000001</v>
      </c>
    </row>
    <row r="64" spans="1:6" ht="15.75">
      <c r="A64" s="67" t="s">
        <v>4</v>
      </c>
      <c r="B64" s="62"/>
      <c r="C64" s="1">
        <f>C68</f>
        <v>9206800</v>
      </c>
      <c r="D64" s="1">
        <f t="shared" ref="C64:E66" si="8">D68</f>
        <v>9206800</v>
      </c>
      <c r="E64" s="3">
        <f t="shared" si="8"/>
        <v>9206800</v>
      </c>
    </row>
    <row r="65" spans="1:5" ht="15.75">
      <c r="A65" s="67" t="s">
        <v>5</v>
      </c>
      <c r="B65" s="62"/>
      <c r="C65" s="1">
        <f t="shared" si="8"/>
        <v>372800</v>
      </c>
      <c r="D65" s="1">
        <f t="shared" si="8"/>
        <v>551400</v>
      </c>
      <c r="E65" s="3">
        <f t="shared" si="8"/>
        <v>529200</v>
      </c>
    </row>
    <row r="66" spans="1:5" ht="15.75">
      <c r="A66" s="67" t="s">
        <v>6</v>
      </c>
      <c r="B66" s="62"/>
      <c r="C66" s="1">
        <f t="shared" si="8"/>
        <v>504189.47</v>
      </c>
      <c r="D66" s="1">
        <f t="shared" si="8"/>
        <v>513589.47</v>
      </c>
      <c r="E66" s="3">
        <f t="shared" si="8"/>
        <v>512421.05</v>
      </c>
    </row>
    <row r="67" spans="1:5" ht="48" customHeight="1">
      <c r="A67" s="10" t="s">
        <v>15</v>
      </c>
      <c r="B67" s="42" t="s">
        <v>49</v>
      </c>
      <c r="C67" s="1">
        <f>C68+C69+C70</f>
        <v>10083789.470000001</v>
      </c>
      <c r="D67" s="1">
        <f>D68+D69+D70</f>
        <v>10271789.470000001</v>
      </c>
      <c r="E67" s="3">
        <f>E68+E69+E70</f>
        <v>10248421.050000001</v>
      </c>
    </row>
    <row r="68" spans="1:5" ht="15.75">
      <c r="A68" s="67" t="s">
        <v>4</v>
      </c>
      <c r="B68" s="62"/>
      <c r="C68" s="1">
        <v>9206800</v>
      </c>
      <c r="D68" s="1">
        <v>9206800</v>
      </c>
      <c r="E68" s="3">
        <v>9206800</v>
      </c>
    </row>
    <row r="69" spans="1:5" ht="15.75">
      <c r="A69" s="67" t="s">
        <v>5</v>
      </c>
      <c r="B69" s="62"/>
      <c r="C69" s="1">
        <v>372800</v>
      </c>
      <c r="D69" s="1">
        <v>551400</v>
      </c>
      <c r="E69" s="3">
        <v>529200</v>
      </c>
    </row>
    <row r="70" spans="1:5" ht="16.5" thickBot="1">
      <c r="A70" s="72" t="s">
        <v>6</v>
      </c>
      <c r="B70" s="73"/>
      <c r="C70" s="4">
        <v>504189.47</v>
      </c>
      <c r="D70" s="4">
        <v>513589.47</v>
      </c>
      <c r="E70" s="5">
        <v>512421.05</v>
      </c>
    </row>
    <row r="71" spans="1:5" ht="31.5">
      <c r="A71" s="14" t="s">
        <v>22</v>
      </c>
      <c r="B71" s="51" t="s">
        <v>50</v>
      </c>
      <c r="C71" s="15">
        <f>C72+C73+C74</f>
        <v>116400718.87</v>
      </c>
      <c r="D71" s="15">
        <f t="shared" ref="D71:E71" si="9">D72+D73+D74</f>
        <v>91847500</v>
      </c>
      <c r="E71" s="15">
        <f t="shared" si="9"/>
        <v>50067800</v>
      </c>
    </row>
    <row r="72" spans="1:5" ht="15.75" customHeight="1">
      <c r="A72" s="65" t="s">
        <v>4</v>
      </c>
      <c r="B72" s="66"/>
      <c r="C72" s="1">
        <f>C76+C80+C84+C88+C92+C96+C100</f>
        <v>317700</v>
      </c>
      <c r="D72" s="1">
        <f t="shared" ref="D72:E72" si="10">D76+D80+D84+D88+D92+D96+D100</f>
        <v>317700</v>
      </c>
      <c r="E72" s="1">
        <f t="shared" si="10"/>
        <v>317700</v>
      </c>
    </row>
    <row r="73" spans="1:5" ht="15.75" customHeight="1">
      <c r="A73" s="65" t="s">
        <v>5</v>
      </c>
      <c r="B73" s="66"/>
      <c r="C73" s="1">
        <f>C77+C81+C85+C89+C93+C97+C101</f>
        <v>0</v>
      </c>
      <c r="D73" s="1">
        <f t="shared" ref="D73:E73" si="11">D77+D81+D85+D89+D93+D97+D101</f>
        <v>0</v>
      </c>
      <c r="E73" s="1">
        <f t="shared" si="11"/>
        <v>0</v>
      </c>
    </row>
    <row r="74" spans="1:5" ht="15.75" customHeight="1">
      <c r="A74" s="65" t="s">
        <v>6</v>
      </c>
      <c r="B74" s="66"/>
      <c r="C74" s="1">
        <f>C78+C82+C86+C90+C94+C98+C102</f>
        <v>116083018.87</v>
      </c>
      <c r="D74" s="1">
        <f t="shared" ref="D74:E74" si="12">D78+D82+D86+D90+D94+D98+D102</f>
        <v>91529800</v>
      </c>
      <c r="E74" s="1">
        <f t="shared" si="12"/>
        <v>49750100</v>
      </c>
    </row>
    <row r="75" spans="1:5" ht="15.75" customHeight="1">
      <c r="A75" s="23" t="s">
        <v>18</v>
      </c>
      <c r="B75" s="41" t="s">
        <v>63</v>
      </c>
      <c r="C75" s="24">
        <f>C76+C77+C78</f>
        <v>540000</v>
      </c>
      <c r="D75" s="24">
        <f>D76+D77+D78</f>
        <v>0</v>
      </c>
      <c r="E75" s="24">
        <f>E76+E77+E78</f>
        <v>0</v>
      </c>
    </row>
    <row r="76" spans="1:5" ht="15.75" customHeight="1">
      <c r="A76" s="63" t="s">
        <v>4</v>
      </c>
      <c r="B76" s="64"/>
      <c r="C76" s="24">
        <v>0</v>
      </c>
      <c r="D76" s="1">
        <v>0</v>
      </c>
      <c r="E76" s="3">
        <v>0</v>
      </c>
    </row>
    <row r="77" spans="1:5" ht="15.75" customHeight="1">
      <c r="A77" s="65" t="s">
        <v>5</v>
      </c>
      <c r="B77" s="66"/>
      <c r="C77" s="1">
        <v>0</v>
      </c>
      <c r="D77" s="1">
        <v>0</v>
      </c>
      <c r="E77" s="3">
        <v>0</v>
      </c>
    </row>
    <row r="78" spans="1:5" ht="15.75" customHeight="1">
      <c r="A78" s="62" t="s">
        <v>6</v>
      </c>
      <c r="B78" s="62"/>
      <c r="C78" s="1">
        <v>540000</v>
      </c>
      <c r="D78" s="1">
        <v>0</v>
      </c>
      <c r="E78" s="1">
        <v>0</v>
      </c>
    </row>
    <row r="79" spans="1:5" ht="31.5">
      <c r="A79" s="46" t="s">
        <v>31</v>
      </c>
      <c r="B79" s="41" t="s">
        <v>52</v>
      </c>
      <c r="C79" s="24">
        <f>C80+C81+C82</f>
        <v>113131297.82000001</v>
      </c>
      <c r="D79" s="24">
        <f>D80+D81+D82</f>
        <v>91513078.950000003</v>
      </c>
      <c r="E79" s="24">
        <f>E80+E81+E82</f>
        <v>49733378.950000003</v>
      </c>
    </row>
    <row r="80" spans="1:5" ht="15.75" customHeight="1">
      <c r="A80" s="69" t="s">
        <v>4</v>
      </c>
      <c r="B80" s="69"/>
      <c r="C80" s="24">
        <v>0</v>
      </c>
      <c r="D80" s="1">
        <v>0</v>
      </c>
      <c r="E80" s="1">
        <v>0</v>
      </c>
    </row>
    <row r="81" spans="1:5" ht="15.75" customHeight="1">
      <c r="A81" s="62" t="s">
        <v>5</v>
      </c>
      <c r="B81" s="62"/>
      <c r="C81" s="1">
        <v>0</v>
      </c>
      <c r="D81" s="1">
        <v>0</v>
      </c>
      <c r="E81" s="1">
        <v>0</v>
      </c>
    </row>
    <row r="82" spans="1:5" ht="15.75" customHeight="1">
      <c r="A82" s="62" t="s">
        <v>6</v>
      </c>
      <c r="B82" s="62"/>
      <c r="C82" s="1">
        <f>15674953.89+57418600.94+31798198.29+8239544.7</f>
        <v>113131297.82000001</v>
      </c>
      <c r="D82" s="1">
        <f>13175840.14+46518965.68+25302986.88+6515286.25</f>
        <v>91513078.950000003</v>
      </c>
      <c r="E82" s="1">
        <f>7153962.58+25284914.8+13753183.42+3541318.15</f>
        <v>49733378.950000003</v>
      </c>
    </row>
    <row r="83" spans="1:5" ht="47.25">
      <c r="A83" s="46" t="s">
        <v>65</v>
      </c>
      <c r="B83" s="41" t="s">
        <v>51</v>
      </c>
      <c r="C83" s="24">
        <f>C84+C85+C86</f>
        <v>450000</v>
      </c>
      <c r="D83" s="1">
        <f>D84+D85+D86</f>
        <v>0</v>
      </c>
      <c r="E83" s="1">
        <f>E84+E85+E86</f>
        <v>0</v>
      </c>
    </row>
    <row r="84" spans="1:5" ht="15.75" customHeight="1">
      <c r="A84" s="63" t="s">
        <v>4</v>
      </c>
      <c r="B84" s="64"/>
      <c r="C84" s="24">
        <v>0</v>
      </c>
      <c r="D84" s="1">
        <v>0</v>
      </c>
      <c r="E84" s="3">
        <v>0</v>
      </c>
    </row>
    <row r="85" spans="1:5" ht="15.75" customHeight="1">
      <c r="A85" s="63" t="s">
        <v>5</v>
      </c>
      <c r="B85" s="64"/>
      <c r="C85" s="24">
        <v>0</v>
      </c>
      <c r="D85" s="1">
        <v>0</v>
      </c>
      <c r="E85" s="3">
        <v>0</v>
      </c>
    </row>
    <row r="86" spans="1:5" ht="15.75" customHeight="1">
      <c r="A86" s="63" t="s">
        <v>6</v>
      </c>
      <c r="B86" s="64"/>
      <c r="C86" s="24">
        <v>450000</v>
      </c>
      <c r="D86" s="1">
        <v>0</v>
      </c>
      <c r="E86" s="3">
        <v>0</v>
      </c>
    </row>
    <row r="87" spans="1:5" ht="63">
      <c r="A87" s="23" t="s">
        <v>66</v>
      </c>
      <c r="B87" s="41" t="s">
        <v>64</v>
      </c>
      <c r="C87" s="24">
        <f>C88+C89+C90</f>
        <v>1745000</v>
      </c>
      <c r="D87" s="1">
        <f>D88+D89+D90</f>
        <v>0</v>
      </c>
      <c r="E87" s="3">
        <f>E88+E89+E90</f>
        <v>0</v>
      </c>
    </row>
    <row r="88" spans="1:5" ht="15.75" customHeight="1">
      <c r="A88" s="63" t="s">
        <v>4</v>
      </c>
      <c r="B88" s="64"/>
      <c r="C88" s="24">
        <v>0</v>
      </c>
      <c r="D88" s="1">
        <v>0</v>
      </c>
      <c r="E88" s="3">
        <v>0</v>
      </c>
    </row>
    <row r="89" spans="1:5" ht="15.75" customHeight="1">
      <c r="A89" s="65" t="s">
        <v>5</v>
      </c>
      <c r="B89" s="66"/>
      <c r="C89" s="1">
        <v>0</v>
      </c>
      <c r="D89" s="1">
        <v>0</v>
      </c>
      <c r="E89" s="3">
        <v>0</v>
      </c>
    </row>
    <row r="90" spans="1:5" ht="15.75" customHeight="1">
      <c r="A90" s="62" t="s">
        <v>6</v>
      </c>
      <c r="B90" s="62"/>
      <c r="C90" s="1">
        <v>1745000</v>
      </c>
      <c r="D90" s="1">
        <v>0</v>
      </c>
      <c r="E90" s="1">
        <v>0</v>
      </c>
    </row>
    <row r="91" spans="1:5" ht="31.5">
      <c r="A91" s="23" t="s">
        <v>67</v>
      </c>
      <c r="B91" s="41" t="s">
        <v>68</v>
      </c>
      <c r="C91" s="24">
        <f>C92+C93+C94</f>
        <v>334421.05</v>
      </c>
      <c r="D91" s="1">
        <f>D92+D93+D94</f>
        <v>334421.05</v>
      </c>
      <c r="E91" s="3">
        <f>E92+E93+E94</f>
        <v>334421.05</v>
      </c>
    </row>
    <row r="92" spans="1:5" ht="15.75" customHeight="1">
      <c r="A92" s="63" t="s">
        <v>4</v>
      </c>
      <c r="B92" s="64"/>
      <c r="C92" s="24">
        <v>317700</v>
      </c>
      <c r="D92" s="1">
        <v>317700</v>
      </c>
      <c r="E92" s="3">
        <v>317700</v>
      </c>
    </row>
    <row r="93" spans="1:5" ht="15.75" customHeight="1">
      <c r="A93" s="65" t="s">
        <v>5</v>
      </c>
      <c r="B93" s="66"/>
      <c r="C93" s="1">
        <v>0</v>
      </c>
      <c r="D93" s="1">
        <v>0</v>
      </c>
      <c r="E93" s="3">
        <v>0</v>
      </c>
    </row>
    <row r="94" spans="1:5" ht="15.75" customHeight="1">
      <c r="A94" s="62" t="s">
        <v>6</v>
      </c>
      <c r="B94" s="62"/>
      <c r="C94" s="1">
        <v>16721.05</v>
      </c>
      <c r="D94" s="1">
        <v>16721.05</v>
      </c>
      <c r="E94" s="1">
        <v>16721.05</v>
      </c>
    </row>
    <row r="95" spans="1:5" ht="15.75">
      <c r="A95" s="23" t="s">
        <v>70</v>
      </c>
      <c r="B95" s="41" t="s">
        <v>69</v>
      </c>
      <c r="C95" s="24">
        <f>C96+C97+C98</f>
        <v>50000</v>
      </c>
      <c r="D95" s="1">
        <f>D96+D97+D98</f>
        <v>0</v>
      </c>
      <c r="E95" s="3">
        <f>E96+E97+E98</f>
        <v>0</v>
      </c>
    </row>
    <row r="96" spans="1:5" ht="15.75" customHeight="1">
      <c r="A96" s="63" t="s">
        <v>4</v>
      </c>
      <c r="B96" s="64"/>
      <c r="C96" s="24">
        <v>0</v>
      </c>
      <c r="D96" s="1">
        <v>0</v>
      </c>
      <c r="E96" s="3">
        <v>0</v>
      </c>
    </row>
    <row r="97" spans="1:5" ht="15.75" customHeight="1">
      <c r="A97" s="65" t="s">
        <v>5</v>
      </c>
      <c r="B97" s="66"/>
      <c r="C97" s="1">
        <v>0</v>
      </c>
      <c r="D97" s="1">
        <v>0</v>
      </c>
      <c r="E97" s="3">
        <v>0</v>
      </c>
    </row>
    <row r="98" spans="1:5" ht="15.75" customHeight="1">
      <c r="A98" s="62" t="s">
        <v>6</v>
      </c>
      <c r="B98" s="62"/>
      <c r="C98" s="1">
        <v>50000</v>
      </c>
      <c r="D98" s="1">
        <v>0</v>
      </c>
      <c r="E98" s="1">
        <v>0</v>
      </c>
    </row>
    <row r="99" spans="1:5" ht="31.5">
      <c r="A99" s="23" t="s">
        <v>71</v>
      </c>
      <c r="B99" s="41" t="s">
        <v>72</v>
      </c>
      <c r="C99" s="24">
        <f>C100+C101+C102</f>
        <v>150000</v>
      </c>
      <c r="D99" s="1">
        <f>D100+D101+D102</f>
        <v>0</v>
      </c>
      <c r="E99" s="3">
        <f>E100+E101+E102</f>
        <v>0</v>
      </c>
    </row>
    <row r="100" spans="1:5" ht="15.75" customHeight="1">
      <c r="A100" s="63" t="s">
        <v>4</v>
      </c>
      <c r="B100" s="64"/>
      <c r="C100" s="24">
        <v>0</v>
      </c>
      <c r="D100" s="1">
        <v>0</v>
      </c>
      <c r="E100" s="3">
        <v>0</v>
      </c>
    </row>
    <row r="101" spans="1:5" ht="15.75" customHeight="1">
      <c r="A101" s="65" t="s">
        <v>5</v>
      </c>
      <c r="B101" s="66"/>
      <c r="C101" s="1">
        <v>0</v>
      </c>
      <c r="D101" s="1">
        <v>0</v>
      </c>
      <c r="E101" s="3">
        <v>0</v>
      </c>
    </row>
    <row r="102" spans="1:5" ht="15.75" customHeight="1" thickBot="1">
      <c r="A102" s="62" t="s">
        <v>6</v>
      </c>
      <c r="B102" s="62"/>
      <c r="C102" s="1">
        <v>150000</v>
      </c>
      <c r="D102" s="1">
        <v>0</v>
      </c>
      <c r="E102" s="1">
        <v>0</v>
      </c>
    </row>
    <row r="103" spans="1:5" ht="31.5">
      <c r="A103" s="14">
        <v>6</v>
      </c>
      <c r="B103" s="51" t="s">
        <v>58</v>
      </c>
      <c r="C103" s="15">
        <f>C104+C105+C106</f>
        <v>450975.52</v>
      </c>
      <c r="D103" s="15">
        <f>D104+D105+D106</f>
        <v>240200</v>
      </c>
      <c r="E103" s="16">
        <f>E104+E105+E106</f>
        <v>240200</v>
      </c>
    </row>
    <row r="104" spans="1:5" ht="15.75" customHeight="1">
      <c r="A104" s="65" t="s">
        <v>4</v>
      </c>
      <c r="B104" s="66"/>
      <c r="C104" s="1">
        <f>C108</f>
        <v>0</v>
      </c>
      <c r="D104" s="1">
        <f>D108</f>
        <v>0</v>
      </c>
      <c r="E104" s="3">
        <f>E108</f>
        <v>0</v>
      </c>
    </row>
    <row r="105" spans="1:5" ht="15.75" customHeight="1">
      <c r="A105" s="65" t="s">
        <v>5</v>
      </c>
      <c r="B105" s="66"/>
      <c r="C105" s="1">
        <f t="shared" ref="C105:E106" si="13">C109</f>
        <v>0</v>
      </c>
      <c r="D105" s="1">
        <f t="shared" si="13"/>
        <v>0</v>
      </c>
      <c r="E105" s="3">
        <f t="shared" si="13"/>
        <v>0</v>
      </c>
    </row>
    <row r="106" spans="1:5" ht="15.75">
      <c r="A106" s="67" t="s">
        <v>6</v>
      </c>
      <c r="B106" s="62"/>
      <c r="C106" s="1">
        <f t="shared" si="13"/>
        <v>450975.52</v>
      </c>
      <c r="D106" s="1">
        <f t="shared" si="13"/>
        <v>240200</v>
      </c>
      <c r="E106" s="3">
        <f t="shared" si="13"/>
        <v>240200</v>
      </c>
    </row>
    <row r="107" spans="1:5" ht="78.75">
      <c r="A107" s="10" t="s">
        <v>23</v>
      </c>
      <c r="B107" s="58" t="s">
        <v>60</v>
      </c>
      <c r="C107" s="1">
        <f>C108+C109+C110</f>
        <v>450975.52</v>
      </c>
      <c r="D107" s="1">
        <f>D108+D109+D110</f>
        <v>240200</v>
      </c>
      <c r="E107" s="3">
        <f>E108+E109+E110</f>
        <v>240200</v>
      </c>
    </row>
    <row r="108" spans="1:5" ht="15.75">
      <c r="A108" s="67" t="s">
        <v>4</v>
      </c>
      <c r="B108" s="62"/>
      <c r="C108" s="1">
        <v>0</v>
      </c>
      <c r="D108" s="1">
        <v>0</v>
      </c>
      <c r="E108" s="3">
        <v>0</v>
      </c>
    </row>
    <row r="109" spans="1:5" ht="15.75">
      <c r="A109" s="67" t="s">
        <v>5</v>
      </c>
      <c r="B109" s="62"/>
      <c r="C109" s="1">
        <v>0</v>
      </c>
      <c r="D109" s="1">
        <v>0</v>
      </c>
      <c r="E109" s="3">
        <v>0</v>
      </c>
    </row>
    <row r="110" spans="1:5" ht="16.5" thickBot="1">
      <c r="A110" s="72" t="s">
        <v>6</v>
      </c>
      <c r="B110" s="73"/>
      <c r="C110" s="4">
        <v>450975.52</v>
      </c>
      <c r="D110" s="4">
        <v>240200</v>
      </c>
      <c r="E110" s="5">
        <v>240200</v>
      </c>
    </row>
    <row r="111" spans="1:5" ht="47.25">
      <c r="A111" s="14">
        <v>7</v>
      </c>
      <c r="B111" s="51" t="s">
        <v>59</v>
      </c>
      <c r="C111" s="15">
        <f>C112+C113+C114</f>
        <v>15160800</v>
      </c>
      <c r="D111" s="15">
        <f>D112+D113+D114</f>
        <v>15640400</v>
      </c>
      <c r="E111" s="16">
        <f>E112+E113+E114</f>
        <v>18896800</v>
      </c>
    </row>
    <row r="112" spans="1:5" ht="15" customHeight="1">
      <c r="A112" s="67" t="s">
        <v>4</v>
      </c>
      <c r="B112" s="62"/>
      <c r="C112" s="1">
        <f t="shared" ref="C112:E114" si="14">C116+C120</f>
        <v>15160800</v>
      </c>
      <c r="D112" s="1">
        <f t="shared" si="14"/>
        <v>15640400</v>
      </c>
      <c r="E112" s="3">
        <f t="shared" si="14"/>
        <v>18896800</v>
      </c>
    </row>
    <row r="113" spans="1:5" ht="15.75">
      <c r="A113" s="67" t="s">
        <v>5</v>
      </c>
      <c r="B113" s="62"/>
      <c r="C113" s="1">
        <f t="shared" si="14"/>
        <v>0</v>
      </c>
      <c r="D113" s="1">
        <f t="shared" si="14"/>
        <v>0</v>
      </c>
      <c r="E113" s="3">
        <f t="shared" si="14"/>
        <v>0</v>
      </c>
    </row>
    <row r="114" spans="1:5" ht="15.75">
      <c r="A114" s="67" t="s">
        <v>6</v>
      </c>
      <c r="B114" s="62"/>
      <c r="C114" s="1">
        <f t="shared" si="14"/>
        <v>0</v>
      </c>
      <c r="D114" s="1">
        <f t="shared" si="14"/>
        <v>0</v>
      </c>
      <c r="E114" s="3">
        <f t="shared" si="14"/>
        <v>0</v>
      </c>
    </row>
    <row r="115" spans="1:5" ht="63">
      <c r="A115" s="10" t="s">
        <v>25</v>
      </c>
      <c r="B115" s="25" t="s">
        <v>61</v>
      </c>
      <c r="C115" s="1">
        <f>C116</f>
        <v>323800</v>
      </c>
      <c r="D115" s="1">
        <f>D116</f>
        <v>323800</v>
      </c>
      <c r="E115" s="3">
        <f>E116</f>
        <v>323800</v>
      </c>
    </row>
    <row r="116" spans="1:5" ht="15.75">
      <c r="A116" s="67" t="s">
        <v>4</v>
      </c>
      <c r="B116" s="62"/>
      <c r="C116" s="1">
        <v>323800</v>
      </c>
      <c r="D116" s="1">
        <v>323800</v>
      </c>
      <c r="E116" s="3">
        <v>323800</v>
      </c>
    </row>
    <row r="117" spans="1:5" ht="15.75">
      <c r="A117" s="67" t="s">
        <v>5</v>
      </c>
      <c r="B117" s="62"/>
      <c r="C117" s="26">
        <v>0</v>
      </c>
      <c r="D117" s="26">
        <v>0</v>
      </c>
      <c r="E117" s="27">
        <v>0</v>
      </c>
    </row>
    <row r="118" spans="1:5" ht="15.75">
      <c r="A118" s="67" t="s">
        <v>6</v>
      </c>
      <c r="B118" s="62"/>
      <c r="C118" s="26">
        <v>0</v>
      </c>
      <c r="D118" s="26">
        <v>0</v>
      </c>
      <c r="E118" s="27">
        <v>0</v>
      </c>
    </row>
    <row r="119" spans="1:5" ht="78.75">
      <c r="A119" s="10" t="s">
        <v>26</v>
      </c>
      <c r="B119" s="25" t="s">
        <v>62</v>
      </c>
      <c r="C119" s="1">
        <f>C120</f>
        <v>14837000</v>
      </c>
      <c r="D119" s="1">
        <f>D120</f>
        <v>15316600</v>
      </c>
      <c r="E119" s="3">
        <f>E120</f>
        <v>18573000</v>
      </c>
    </row>
    <row r="120" spans="1:5" ht="15" customHeight="1">
      <c r="A120" s="67" t="s">
        <v>4</v>
      </c>
      <c r="B120" s="62"/>
      <c r="C120" s="1">
        <v>14837000</v>
      </c>
      <c r="D120" s="1">
        <v>15316600</v>
      </c>
      <c r="E120" s="3">
        <v>18573000</v>
      </c>
    </row>
    <row r="121" spans="1:5" ht="15" customHeight="1">
      <c r="A121" s="67" t="s">
        <v>5</v>
      </c>
      <c r="B121" s="62"/>
      <c r="C121" s="48">
        <v>0</v>
      </c>
      <c r="D121" s="48">
        <v>0</v>
      </c>
      <c r="E121" s="49">
        <v>0</v>
      </c>
    </row>
    <row r="122" spans="1:5" ht="16.5" thickBot="1">
      <c r="A122" s="70" t="s">
        <v>6</v>
      </c>
      <c r="B122" s="71"/>
      <c r="C122" s="59">
        <v>0</v>
      </c>
      <c r="D122" s="59">
        <v>0</v>
      </c>
      <c r="E122" s="60">
        <v>0</v>
      </c>
    </row>
    <row r="123" spans="1:5" ht="78.75">
      <c r="A123" s="14">
        <v>8</v>
      </c>
      <c r="B123" s="51" t="s">
        <v>53</v>
      </c>
      <c r="C123" s="15">
        <f>C124+C125+C126</f>
        <v>563000</v>
      </c>
      <c r="D123" s="15">
        <f>D124+D125+D126</f>
        <v>63600</v>
      </c>
      <c r="E123" s="16">
        <f>E124+E125+E126</f>
        <v>34600</v>
      </c>
    </row>
    <row r="124" spans="1:5" ht="15" customHeight="1">
      <c r="A124" s="67" t="s">
        <v>4</v>
      </c>
      <c r="B124" s="62"/>
      <c r="C124" s="1">
        <f>C128</f>
        <v>0</v>
      </c>
      <c r="D124" s="1">
        <f t="shared" ref="D124:E126" si="15">D128</f>
        <v>0</v>
      </c>
      <c r="E124" s="3">
        <f t="shared" si="15"/>
        <v>0</v>
      </c>
    </row>
    <row r="125" spans="1:5" ht="15.75">
      <c r="A125" s="67" t="s">
        <v>5</v>
      </c>
      <c r="B125" s="62"/>
      <c r="C125" s="1">
        <f>C129</f>
        <v>0</v>
      </c>
      <c r="D125" s="1">
        <f t="shared" si="15"/>
        <v>0</v>
      </c>
      <c r="E125" s="3">
        <f t="shared" si="15"/>
        <v>0</v>
      </c>
    </row>
    <row r="126" spans="1:5" ht="15.75">
      <c r="A126" s="67" t="s">
        <v>6</v>
      </c>
      <c r="B126" s="62"/>
      <c r="C126" s="1">
        <f>C130</f>
        <v>563000</v>
      </c>
      <c r="D126" s="1">
        <f t="shared" si="15"/>
        <v>63600</v>
      </c>
      <c r="E126" s="3">
        <f t="shared" si="15"/>
        <v>34600</v>
      </c>
    </row>
    <row r="127" spans="1:5" ht="66" customHeight="1">
      <c r="A127" s="10" t="s">
        <v>32</v>
      </c>
      <c r="B127" s="2" t="s">
        <v>40</v>
      </c>
      <c r="C127" s="1">
        <f>C128+C129+C130</f>
        <v>563000</v>
      </c>
      <c r="D127" s="1">
        <f>D128</f>
        <v>0</v>
      </c>
      <c r="E127" s="3">
        <f>E128</f>
        <v>0</v>
      </c>
    </row>
    <row r="128" spans="1:5" ht="15.75">
      <c r="A128" s="67" t="s">
        <v>4</v>
      </c>
      <c r="B128" s="62"/>
      <c r="C128" s="1">
        <v>0</v>
      </c>
      <c r="D128" s="1">
        <v>0</v>
      </c>
      <c r="E128" s="3">
        <v>0</v>
      </c>
    </row>
    <row r="129" spans="1:5" ht="15.75">
      <c r="A129" s="67" t="s">
        <v>5</v>
      </c>
      <c r="B129" s="62"/>
      <c r="C129" s="26">
        <v>0</v>
      </c>
      <c r="D129" s="26">
        <v>0</v>
      </c>
      <c r="E129" s="27">
        <v>0</v>
      </c>
    </row>
    <row r="130" spans="1:5" ht="16.5" thickBot="1">
      <c r="A130" s="72" t="s">
        <v>6</v>
      </c>
      <c r="B130" s="73"/>
      <c r="C130" s="43">
        <v>563000</v>
      </c>
      <c r="D130" s="31">
        <v>63600</v>
      </c>
      <c r="E130" s="32">
        <v>34600</v>
      </c>
    </row>
    <row r="131" spans="1:5" ht="15.75">
      <c r="A131" s="33">
        <v>9</v>
      </c>
      <c r="B131" s="34" t="s">
        <v>19</v>
      </c>
      <c r="C131" s="35">
        <f>C132+C133+C134</f>
        <v>2247200</v>
      </c>
      <c r="D131" s="36">
        <f>D132+D133+D134</f>
        <v>2251100</v>
      </c>
      <c r="E131" s="37">
        <f>E132+E133+E134</f>
        <v>2015900</v>
      </c>
    </row>
    <row r="132" spans="1:5" ht="15.75">
      <c r="A132" s="68" t="s">
        <v>4</v>
      </c>
      <c r="B132" s="69"/>
      <c r="C132" s="29">
        <f t="shared" ref="C132:E134" si="16">C136+C140</f>
        <v>2247200</v>
      </c>
      <c r="D132" s="29">
        <f t="shared" si="16"/>
        <v>2251100</v>
      </c>
      <c r="E132" s="30">
        <f t="shared" si="16"/>
        <v>2015900</v>
      </c>
    </row>
    <row r="133" spans="1:5" ht="15.75">
      <c r="A133" s="68" t="s">
        <v>5</v>
      </c>
      <c r="B133" s="69"/>
      <c r="C133" s="29">
        <f t="shared" si="16"/>
        <v>0</v>
      </c>
      <c r="D133" s="29">
        <f t="shared" si="16"/>
        <v>0</v>
      </c>
      <c r="E133" s="30">
        <f t="shared" si="16"/>
        <v>0</v>
      </c>
    </row>
    <row r="134" spans="1:5" ht="15.75">
      <c r="A134" s="68" t="s">
        <v>6</v>
      </c>
      <c r="B134" s="69"/>
      <c r="C134" s="29">
        <f t="shared" si="16"/>
        <v>0</v>
      </c>
      <c r="D134" s="29">
        <f t="shared" si="16"/>
        <v>0</v>
      </c>
      <c r="E134" s="30">
        <f t="shared" si="16"/>
        <v>0</v>
      </c>
    </row>
    <row r="135" spans="1:5" ht="111" customHeight="1">
      <c r="A135" s="23" t="s">
        <v>38</v>
      </c>
      <c r="B135" s="25" t="s">
        <v>33</v>
      </c>
      <c r="C135" s="24">
        <f>C136+C137+C138</f>
        <v>2174500</v>
      </c>
      <c r="D135" s="24">
        <f t="shared" ref="D135:E135" si="17">D136+D137+D138</f>
        <v>2178400</v>
      </c>
      <c r="E135" s="28">
        <f t="shared" si="17"/>
        <v>1943200</v>
      </c>
    </row>
    <row r="136" spans="1:5" ht="15" customHeight="1">
      <c r="A136" s="63" t="s">
        <v>4</v>
      </c>
      <c r="B136" s="64"/>
      <c r="C136" s="38">
        <v>2174500</v>
      </c>
      <c r="D136" s="38">
        <v>2178400</v>
      </c>
      <c r="E136" s="39">
        <v>1943200</v>
      </c>
    </row>
    <row r="137" spans="1:5" ht="15" customHeight="1">
      <c r="A137" s="63" t="s">
        <v>5</v>
      </c>
      <c r="B137" s="64"/>
      <c r="C137" s="24">
        <v>0</v>
      </c>
      <c r="D137" s="24">
        <v>0</v>
      </c>
      <c r="E137" s="28">
        <v>0</v>
      </c>
    </row>
    <row r="138" spans="1:5" ht="15.75">
      <c r="A138" s="68" t="s">
        <v>6</v>
      </c>
      <c r="B138" s="69"/>
      <c r="C138" s="40">
        <v>0</v>
      </c>
      <c r="D138" s="40">
        <v>0</v>
      </c>
      <c r="E138" s="28">
        <v>0</v>
      </c>
    </row>
    <row r="139" spans="1:5" ht="141.75">
      <c r="A139" s="23" t="s">
        <v>39</v>
      </c>
      <c r="B139" s="25" t="s">
        <v>34</v>
      </c>
      <c r="C139" s="24">
        <f>C140+C141+C142</f>
        <v>72700</v>
      </c>
      <c r="D139" s="24">
        <f t="shared" ref="D139:E139" si="18">D140+D141+D142</f>
        <v>72700</v>
      </c>
      <c r="E139" s="28">
        <f t="shared" si="18"/>
        <v>72700</v>
      </c>
    </row>
    <row r="140" spans="1:5" ht="15" customHeight="1">
      <c r="A140" s="68" t="s">
        <v>4</v>
      </c>
      <c r="B140" s="69"/>
      <c r="C140" s="38">
        <v>72700</v>
      </c>
      <c r="D140" s="38">
        <v>72700</v>
      </c>
      <c r="E140" s="39">
        <v>72700</v>
      </c>
    </row>
    <row r="141" spans="1:5" ht="15" customHeight="1">
      <c r="A141" s="68" t="s">
        <v>5</v>
      </c>
      <c r="B141" s="69"/>
      <c r="C141" s="24">
        <v>0</v>
      </c>
      <c r="D141" s="24">
        <v>0</v>
      </c>
      <c r="E141" s="28">
        <v>0</v>
      </c>
    </row>
    <row r="142" spans="1:5" ht="15.75">
      <c r="A142" s="68" t="s">
        <v>6</v>
      </c>
      <c r="B142" s="69"/>
      <c r="C142" s="40">
        <v>0</v>
      </c>
      <c r="D142" s="40">
        <v>0</v>
      </c>
      <c r="E142" s="28">
        <v>0</v>
      </c>
    </row>
  </sheetData>
  <mergeCells count="106">
    <mergeCell ref="A8:E8"/>
    <mergeCell ref="D2:E2"/>
    <mergeCell ref="D3:E3"/>
    <mergeCell ref="A5:E5"/>
    <mergeCell ref="A6:E6"/>
    <mergeCell ref="A7:E7"/>
    <mergeCell ref="A25:B25"/>
    <mergeCell ref="A11:B11"/>
    <mergeCell ref="A12:B12"/>
    <mergeCell ref="A13:B13"/>
    <mergeCell ref="A14:B14"/>
    <mergeCell ref="A16:B16"/>
    <mergeCell ref="A17:B17"/>
    <mergeCell ref="A18:B18"/>
    <mergeCell ref="A20:B20"/>
    <mergeCell ref="A21:B21"/>
    <mergeCell ref="A22:B22"/>
    <mergeCell ref="A24:B24"/>
    <mergeCell ref="A42:B42"/>
    <mergeCell ref="A44:B44"/>
    <mergeCell ref="A45:B45"/>
    <mergeCell ref="A46:B46"/>
    <mergeCell ref="A48:B48"/>
    <mergeCell ref="A49:B49"/>
    <mergeCell ref="A50:B50"/>
    <mergeCell ref="A41:B41"/>
    <mergeCell ref="A26:B26"/>
    <mergeCell ref="A28:B28"/>
    <mergeCell ref="A29:B29"/>
    <mergeCell ref="A30:B30"/>
    <mergeCell ref="A32:B32"/>
    <mergeCell ref="A33:B33"/>
    <mergeCell ref="A34:B34"/>
    <mergeCell ref="A36:B36"/>
    <mergeCell ref="A37:B37"/>
    <mergeCell ref="A38:B38"/>
    <mergeCell ref="A40:B40"/>
    <mergeCell ref="A110:B110"/>
    <mergeCell ref="A112:B112"/>
    <mergeCell ref="A113:B113"/>
    <mergeCell ref="A114:B114"/>
    <mergeCell ref="A56:B56"/>
    <mergeCell ref="A57:B57"/>
    <mergeCell ref="A58:B58"/>
    <mergeCell ref="A52:B52"/>
    <mergeCell ref="A73:B73"/>
    <mergeCell ref="A54:B54"/>
    <mergeCell ref="A60:B60"/>
    <mergeCell ref="A61:B61"/>
    <mergeCell ref="A62:B62"/>
    <mergeCell ref="A64:B64"/>
    <mergeCell ref="A65:B65"/>
    <mergeCell ref="A66:B66"/>
    <mergeCell ref="A68:B68"/>
    <mergeCell ref="A69:B69"/>
    <mergeCell ref="A70:B70"/>
    <mergeCell ref="A72:B72"/>
    <mergeCell ref="A53:B53"/>
    <mergeCell ref="A109:B109"/>
    <mergeCell ref="A74:B74"/>
    <mergeCell ref="A84:B84"/>
    <mergeCell ref="A85:B85"/>
    <mergeCell ref="A86:B86"/>
    <mergeCell ref="A88:B88"/>
    <mergeCell ref="A89:B89"/>
    <mergeCell ref="A90:B90"/>
    <mergeCell ref="A104:B104"/>
    <mergeCell ref="A105:B105"/>
    <mergeCell ref="A106:B106"/>
    <mergeCell ref="A108:B108"/>
    <mergeCell ref="A80:B80"/>
    <mergeCell ref="A81:B81"/>
    <mergeCell ref="A82:B82"/>
    <mergeCell ref="A76:B76"/>
    <mergeCell ref="A116:B116"/>
    <mergeCell ref="A117:B117"/>
    <mergeCell ref="A118:B118"/>
    <mergeCell ref="A120:B120"/>
    <mergeCell ref="A121:B121"/>
    <mergeCell ref="A138:B138"/>
    <mergeCell ref="A140:B140"/>
    <mergeCell ref="A141:B141"/>
    <mergeCell ref="A142:B142"/>
    <mergeCell ref="A137:B137"/>
    <mergeCell ref="A133:B133"/>
    <mergeCell ref="A134:B134"/>
    <mergeCell ref="A124:B124"/>
    <mergeCell ref="A125:B125"/>
    <mergeCell ref="A126:B126"/>
    <mergeCell ref="A128:B128"/>
    <mergeCell ref="A136:B136"/>
    <mergeCell ref="A122:B122"/>
    <mergeCell ref="A129:B129"/>
    <mergeCell ref="A130:B130"/>
    <mergeCell ref="A132:B132"/>
    <mergeCell ref="A102:B102"/>
    <mergeCell ref="A96:B96"/>
    <mergeCell ref="A97:B97"/>
    <mergeCell ref="A98:B98"/>
    <mergeCell ref="A100:B100"/>
    <mergeCell ref="A101:B101"/>
    <mergeCell ref="A77:B77"/>
    <mergeCell ref="A78:B78"/>
    <mergeCell ref="A92:B92"/>
    <mergeCell ref="A93:B93"/>
    <mergeCell ref="A94:B94"/>
  </mergeCells>
  <printOptions horizontalCentered="1"/>
  <pageMargins left="0.78740157480314965" right="0.39370078740157483" top="0.39370078740157483" bottom="0.39370078740157483" header="0" footer="0"/>
  <pageSetup paperSize="9" scale="68" fitToHeight="3" orientation="portrait" r:id="rId1"/>
  <headerFooter differentFirst="1" scaleWithDoc="0" alignWithMargins="0">
    <oddHeader>&amp;C&amp;P</oddHeader>
  </headerFooter>
  <rowBreaks count="2" manualBreakCount="2">
    <brk id="62" max="4" man="1"/>
    <brk id="11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21-23</vt:lpstr>
      <vt:lpstr>'приложение 21-23'!OLE_LINK1</vt:lpstr>
      <vt:lpstr>'приложение 21-23'!Заголовки_для_печати</vt:lpstr>
      <vt:lpstr>'приложение 21-23'!Область_печати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2020-11-02T12:11:19Z</dcterms:modified>
</cp:coreProperties>
</file>